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🎯 Diagnóstico &amp; Selector" sheetId="1" state="visible" r:id="rId1"/>
    <sheet name="PARAMETROS" sheetId="2" state="visible" r:id="rId2"/>
    <sheet name="📚 Guía de Sistemas en Perú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7">
    <font>
      <name val="Calibri"/>
      <family val="2"/>
      <color theme="1"/>
      <sz val="11"/>
      <scheme val="minor"/>
    </font>
    <font>
      <name val="Segoe UI"/>
      <b val="1"/>
      <color rgb="000F172A"/>
      <sz val="9.5"/>
    </font>
    <font>
      <name val="Segoe UI"/>
      <b val="1"/>
      <color rgb="00FFFFFF"/>
      <sz val="16"/>
    </font>
    <font>
      <name val="Segoe UI"/>
      <i val="1"/>
      <color rgb="00CBD5E1"/>
      <sz val="10.5"/>
    </font>
    <font>
      <name val="Segoe UI"/>
      <b val="1"/>
      <color rgb="00FDE68A"/>
      <sz val="9.5"/>
    </font>
    <font>
      <name val="Segoe UI"/>
      <b val="1"/>
      <color rgb="00FFFFFF"/>
      <sz val="11"/>
    </font>
    <font>
      <name val="Segoe UI"/>
      <b val="1"/>
      <color rgb="0092400E"/>
      <sz val="9.5"/>
    </font>
    <font>
      <name val="Segoe UI"/>
      <b val="1"/>
      <color rgb="001A1A2E"/>
      <sz val="10.5"/>
    </font>
    <font>
      <name val="Segoe UI"/>
      <b val="1"/>
      <color rgb="00B45309"/>
      <sz val="10"/>
    </font>
    <font>
      <name val="Segoe UI"/>
      <b val="1"/>
      <color rgb="00B45309"/>
      <sz val="12"/>
    </font>
    <font>
      <name val="Segoe UI"/>
      <b val="1"/>
      <color rgb="001A1A2E"/>
      <sz val="10"/>
    </font>
    <font>
      <name val="Segoe UI"/>
      <color rgb="00475569"/>
      <sz val="9"/>
    </font>
    <font>
      <name val="Segoe UI"/>
      <b val="1"/>
      <color rgb="00FBBF24"/>
      <sz val="36"/>
    </font>
    <font>
      <name val="Segoe UI"/>
      <b val="1"/>
      <color rgb="0094A3B8"/>
      <sz val="9"/>
    </font>
    <font>
      <name val="Segoe UI"/>
      <b val="1"/>
      <color rgb="00FFFFFF"/>
      <sz val="12"/>
    </font>
    <font>
      <name val="Segoe UI"/>
      <b val="1"/>
      <color rgb="00FBBF24"/>
      <sz val="10"/>
    </font>
    <font>
      <name val="Segoe UI"/>
      <color rgb="00E2E8F0"/>
      <sz val="9.199999999999999"/>
    </font>
    <font>
      <name val="Segoe UI"/>
      <b val="1"/>
      <color rgb="00065F46"/>
      <sz val="9.199999999999999"/>
    </font>
    <font>
      <name val="Segoe UI"/>
      <b val="1"/>
      <color rgb="00991B1B"/>
      <sz val="9.199999999999999"/>
    </font>
    <font>
      <name val="Segoe UI"/>
      <b val="1"/>
      <color rgb="00FFFFFF"/>
      <sz val="9.199999999999999"/>
    </font>
    <font>
      <name val="Segoe UI"/>
      <color rgb="007F1D1D"/>
      <sz val="9.199999999999999"/>
    </font>
    <font>
      <name val="Segoe UI"/>
      <b val="1"/>
      <color rgb="00FEF3C7"/>
      <sz val="10.5"/>
    </font>
    <font>
      <name val="Segoe UI"/>
      <color rgb="00F8FAFC"/>
      <sz val="9.5"/>
    </font>
    <font>
      <name val="Segoe UI"/>
      <b val="1"/>
      <color rgb="00FEF3C7"/>
      <sz val="10"/>
    </font>
    <font>
      <name val="Segoe UI"/>
      <b val="1"/>
      <color rgb="00CCFBF1"/>
      <sz val="10"/>
    </font>
    <font>
      <name val="Segoe UI"/>
      <b val="1"/>
      <color rgb="00DBEAFE"/>
      <sz val="10"/>
    </font>
    <font>
      <name val="Segoe UI"/>
      <b val="1"/>
      <color rgb="00EDE9FE"/>
      <sz val="10"/>
    </font>
  </fonts>
  <fills count="18">
    <fill>
      <patternFill/>
    </fill>
    <fill>
      <patternFill patternType="gray125"/>
    </fill>
    <fill>
      <patternFill patternType="solid">
        <fgColor rgb="00F8FAFC"/>
        <bgColor rgb="00F8FAFC"/>
      </patternFill>
    </fill>
    <fill>
      <patternFill patternType="solid">
        <fgColor rgb="001A1A2E"/>
        <bgColor rgb="001A1A2E"/>
      </patternFill>
    </fill>
    <fill>
      <patternFill patternType="solid">
        <fgColor rgb="0022223B"/>
        <bgColor rgb="0022223B"/>
      </patternFill>
    </fill>
    <fill>
      <patternFill patternType="solid">
        <fgColor rgb="003D3D5C"/>
        <bgColor rgb="003D3D5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E2E8F0"/>
        <bgColor rgb="00E2E8F0"/>
      </patternFill>
    </fill>
    <fill>
      <patternFill patternType="solid">
        <fgColor rgb="00CBD5E1"/>
        <bgColor rgb="00CBD5E1"/>
      </patternFill>
    </fill>
    <fill>
      <patternFill patternType="solid">
        <fgColor rgb="00FEF3C7"/>
        <bgColor rgb="00FEF3C7"/>
      </patternFill>
    </fill>
    <fill>
      <patternFill patternType="solid">
        <fgColor rgb="000F172A"/>
        <bgColor rgb="000F172A"/>
      </patternFill>
    </fill>
    <fill>
      <patternFill patternType="solid">
        <fgColor rgb="001E293B"/>
        <bgColor rgb="001E293B"/>
      </patternFill>
    </fill>
    <fill>
      <patternFill patternType="solid">
        <fgColor rgb="00ECFDF5"/>
        <bgColor rgb="00ECFDF5"/>
      </patternFill>
    </fill>
    <fill>
      <patternFill patternType="solid">
        <fgColor rgb="00FEF2F2"/>
        <bgColor rgb="00FEF2F2"/>
      </patternFill>
    </fill>
    <fill>
      <patternFill patternType="solid">
        <fgColor rgb="000F766E"/>
        <bgColor rgb="000F766E"/>
      </patternFill>
    </fill>
    <fill>
      <patternFill patternType="solid">
        <fgColor rgb="001E3A8A"/>
        <bgColor rgb="001E3A8A"/>
      </patternFill>
    </fill>
    <fill>
      <patternFill patternType="solid">
        <fgColor rgb="004C1D95"/>
        <bgColor rgb="004C1D95"/>
      </patternFill>
    </fill>
  </fills>
  <borders count="6">
    <border>
      <left/>
      <right/>
      <top/>
      <bottom/>
      <diagonal/>
    </border>
    <border>
      <left style="medium">
        <color rgb="00F59E0B"/>
      </left>
      <right style="medium">
        <color rgb="00F59E0B"/>
      </right>
      <top style="medium">
        <color rgb="00F59E0B"/>
      </top>
      <bottom style="medium">
        <color rgb="00F59E0B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top style="thin">
        <color rgb="00334155"/>
      </top>
    </border>
    <border>
      <bottom style="thin">
        <color rgb="00334155"/>
      </bottom>
    </border>
    <border>
      <bottom style="thin">
        <color rgb="00E2E8F0"/>
      </bottom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3" borderId="0" applyAlignment="1" pivotButton="0" quotePrefix="0" xfId="0">
      <alignment horizontal="center" vertical="center"/>
    </xf>
    <xf numFmtId="0" fontId="0" fillId="3" borderId="0" pivotButton="0" quotePrefix="0" xfId="0"/>
    <xf numFmtId="0" fontId="3" fillId="4" borderId="0" applyAlignment="1" pivotButton="0" quotePrefix="0" xfId="0">
      <alignment horizontal="center" vertical="center"/>
    </xf>
    <xf numFmtId="0" fontId="0" fillId="4" borderId="0" pivotButton="0" quotePrefix="0" xfId="0"/>
    <xf numFmtId="0" fontId="4" fillId="5" borderId="0" applyAlignment="1" pivotButton="0" quotePrefix="0" xfId="0">
      <alignment horizontal="center" vertical="center"/>
    </xf>
    <xf numFmtId="0" fontId="0" fillId="5" borderId="0" pivotButton="0" quotePrefix="0" xfId="0"/>
    <xf numFmtId="0" fontId="0" fillId="2" borderId="0" pivotButton="0" quotePrefix="0" xfId="0"/>
    <xf numFmtId="0" fontId="5" fillId="4" borderId="0" applyAlignment="1" pivotButton="0" quotePrefix="0" xfId="0">
      <alignment horizontal="left" vertical="center"/>
    </xf>
    <xf numFmtId="0" fontId="5" fillId="3" borderId="3" applyAlignment="1" pivotButton="0" quotePrefix="0" xfId="0">
      <alignment horizontal="center" vertical="center"/>
    </xf>
    <xf numFmtId="0" fontId="0" fillId="3" borderId="3" pivotButton="0" quotePrefix="0" xfId="0"/>
    <xf numFmtId="0" fontId="1" fillId="2" borderId="0" pivotButton="0" quotePrefix="0" xfId="0"/>
    <xf numFmtId="0" fontId="6" fillId="6" borderId="1" applyAlignment="1" pivotButton="0" quotePrefix="0" xfId="0">
      <alignment horizontal="left" vertical="center"/>
    </xf>
    <xf numFmtId="0" fontId="12" fillId="11" borderId="0" applyAlignment="1" pivotButton="0" quotePrefix="0" xfId="0">
      <alignment horizontal="center" vertical="center"/>
    </xf>
    <xf numFmtId="0" fontId="13" fillId="11" borderId="0" applyAlignment="1" pivotButton="0" quotePrefix="0" xfId="0">
      <alignment horizontal="left" vertical="center"/>
    </xf>
    <xf numFmtId="0" fontId="14" fillId="11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left" vertical="center"/>
    </xf>
    <xf numFmtId="0" fontId="1" fillId="7" borderId="2" applyAlignment="1" pivotButton="0" quotePrefix="0" xfId="0">
      <alignment horizontal="left" vertical="center"/>
    </xf>
    <xf numFmtId="0" fontId="1" fillId="8" borderId="2" applyAlignment="1" pivotButton="0" quotePrefix="0" xfId="0">
      <alignment horizontal="center" vertical="center"/>
    </xf>
    <xf numFmtId="0" fontId="15" fillId="12" borderId="0" pivotButton="0" quotePrefix="0" xfId="0"/>
    <xf numFmtId="0" fontId="0" fillId="12" borderId="0" pivotButton="0" quotePrefix="0" xfId="0"/>
    <xf numFmtId="0" fontId="16" fillId="12" borderId="0" applyAlignment="1" pivotButton="0" quotePrefix="0" xfId="0">
      <alignment horizontal="left" vertical="center" wrapText="1"/>
    </xf>
    <xf numFmtId="0" fontId="15" fillId="4" borderId="0" pivotButton="0" quotePrefix="0" xfId="0"/>
    <xf numFmtId="0" fontId="17" fillId="13" borderId="0" pivotButton="0" quotePrefix="0" xfId="0"/>
    <xf numFmtId="0" fontId="18" fillId="14" borderId="0" pivotButton="0" quotePrefix="0" xfId="0"/>
    <xf numFmtId="0" fontId="17" fillId="13" borderId="0" applyAlignment="1" pivotButton="0" quotePrefix="0" xfId="0">
      <alignment horizontal="left" vertical="center" wrapText="1"/>
    </xf>
    <xf numFmtId="0" fontId="18" fillId="14" borderId="0" applyAlignment="1" pivotButton="0" quotePrefix="0" xfId="0">
      <alignment horizontal="left" vertical="center" wrapText="1"/>
    </xf>
    <xf numFmtId="0" fontId="1" fillId="2" borderId="0" applyAlignment="1" pivotButton="0" quotePrefix="0" xfId="0">
      <alignment horizontal="right" vertical="center"/>
    </xf>
    <xf numFmtId="0" fontId="7" fillId="9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9" fillId="10" borderId="0" applyAlignment="1" pivotButton="0" quotePrefix="0" xfId="0">
      <alignment horizontal="center" vertical="center"/>
    </xf>
    <xf numFmtId="0" fontId="19" fillId="12" borderId="0" applyAlignment="1" pivotButton="0" quotePrefix="0" xfId="0">
      <alignment horizontal="left" vertical="center" wrapText="1"/>
    </xf>
    <xf numFmtId="0" fontId="10" fillId="8" borderId="0" applyAlignment="1" pivotButton="0" quotePrefix="0" xfId="0">
      <alignment horizontal="left" vertical="center"/>
    </xf>
    <xf numFmtId="0" fontId="1" fillId="2" borderId="0" applyAlignment="1" pivotButton="0" quotePrefix="0" xfId="0">
      <alignment horizontal="left" vertical="center"/>
    </xf>
    <xf numFmtId="0" fontId="11" fillId="2" borderId="0" applyAlignment="1" pivotButton="0" quotePrefix="0" xfId="0">
      <alignment horizontal="left" vertical="center" wrapText="1"/>
    </xf>
    <xf numFmtId="0" fontId="20" fillId="14" borderId="0" applyAlignment="1" pivotButton="0" quotePrefix="0" xfId="0">
      <alignment horizontal="left" vertical="center" wrapText="1"/>
    </xf>
    <xf numFmtId="0" fontId="21" fillId="3" borderId="0" applyAlignment="1" pivotButton="0" quotePrefix="0" xfId="0">
      <alignment horizontal="center" vertical="center"/>
    </xf>
    <xf numFmtId="0" fontId="22" fillId="12" borderId="0" applyAlignment="1" pivotButton="0" quotePrefix="0" xfId="0">
      <alignment horizontal="left" vertical="center" wrapText="1"/>
    </xf>
    <xf numFmtId="0" fontId="0" fillId="0" borderId="4" pivotButton="0" quotePrefix="0" xfId="0"/>
    <xf numFmtId="0" fontId="1" fillId="0" borderId="0" pivotButton="0" quotePrefix="0" xfId="0"/>
    <xf numFmtId="0" fontId="5" fillId="4" borderId="0" applyAlignment="1" pivotButton="0" quotePrefix="0" xfId="0">
      <alignment horizontal="center" vertical="center"/>
    </xf>
    <xf numFmtId="0" fontId="23" fillId="12" borderId="5" applyAlignment="1" pivotButton="0" quotePrefix="0" xfId="0">
      <alignment horizontal="left" vertical="center" indent="1"/>
    </xf>
    <xf numFmtId="0" fontId="0" fillId="12" borderId="5" pivotButton="0" quotePrefix="0" xfId="0"/>
    <xf numFmtId="0" fontId="1" fillId="0" borderId="5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center" vertical="center"/>
    </xf>
    <xf numFmtId="0" fontId="1" fillId="2" borderId="5" applyAlignment="1" pivotButton="0" quotePrefix="0" xfId="0">
      <alignment horizontal="left" vertical="center" wrapText="1"/>
    </xf>
    <xf numFmtId="0" fontId="24" fillId="15" borderId="5" applyAlignment="1" pivotButton="0" quotePrefix="0" xfId="0">
      <alignment horizontal="left" vertical="center" indent="1"/>
    </xf>
    <xf numFmtId="0" fontId="0" fillId="15" borderId="5" pivotButton="0" quotePrefix="0" xfId="0"/>
    <xf numFmtId="0" fontId="25" fillId="16" borderId="5" applyAlignment="1" pivotButton="0" quotePrefix="0" xfId="0">
      <alignment horizontal="left" vertical="center" indent="1"/>
    </xf>
    <xf numFmtId="0" fontId="0" fillId="16" borderId="5" pivotButton="0" quotePrefix="0" xfId="0"/>
    <xf numFmtId="0" fontId="26" fillId="17" borderId="5" applyAlignment="1" pivotButton="0" quotePrefix="0" xfId="0">
      <alignment horizontal="left" vertical="center" indent="1"/>
    </xf>
    <xf numFmtId="0" fontId="0" fillId="17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1A2E"/>
    <outlinePr summaryBelow="1" summaryRight="1"/>
    <pageSetUpPr/>
  </sheetPr>
  <dimension ref="A1:H47"/>
  <sheetViews>
    <sheetView workbookViewId="0">
      <selection activeCell="A1" sqref="A1"/>
    </sheetView>
  </sheetViews>
  <sheetFormatPr baseColWidth="8" defaultRowHeight="15"/>
  <cols>
    <col width="3" customWidth="1" min="1" max="1"/>
    <col width="39" customWidth="1" min="2" max="2"/>
    <col width="44" customWidth="1" min="3" max="3"/>
    <col width="8" customWidth="1" min="4" max="4"/>
    <col width="3" customWidth="1" min="5" max="5"/>
    <col width="37" customWidth="1" min="6" max="6"/>
    <col width="37" customWidth="1" min="7" max="7"/>
    <col width="3" customWidth="1" min="8" max="8"/>
  </cols>
  <sheetData>
    <row r="1" ht="28" customHeight="1">
      <c r="A1" s="1" t="inlineStr">
        <is>
          <t>SELECTOR INTELIGENTE DE SISTEMAS, ERP &amp; OMNICANALIDAD — PYMES PERÚ</t>
        </is>
      </c>
      <c r="B1" s="2" t="n"/>
      <c r="C1" s="2" t="n"/>
      <c r="D1" s="2" t="n"/>
      <c r="E1" s="2" t="n"/>
      <c r="F1" s="2" t="n"/>
      <c r="G1" s="2" t="n"/>
      <c r="H1" s="2" t="n"/>
    </row>
    <row r="2" ht="20" customHeight="1">
      <c r="A2" s="3" t="inlineStr">
        <is>
          <t>Diagnóstico Operativo, Comercial &amp; Arquitectura de Software · Desarrollado por Alicia Zamora</t>
        </is>
      </c>
      <c r="B2" s="4" t="n"/>
      <c r="C2" s="4" t="n"/>
      <c r="D2" s="4" t="n"/>
      <c r="E2" s="4" t="n"/>
      <c r="F2" s="4" t="n"/>
      <c r="G2" s="4" t="n"/>
      <c r="H2" s="4" t="n"/>
    </row>
    <row r="3" ht="22" customHeight="1">
      <c r="A3" s="5" t="inlineStr">
        <is>
          <t>▶ INSTRUCCIÓN: Esta es tu plantilla limpia. Haz clic en las casillas amarillas (columna C) para desplegar y elegir tus respuestas.</t>
        </is>
      </c>
      <c r="B3" s="6" t="n"/>
      <c r="C3" s="6" t="n"/>
      <c r="D3" s="6" t="n"/>
      <c r="E3" s="6" t="n"/>
      <c r="F3" s="6" t="n"/>
      <c r="G3" s="6" t="n"/>
      <c r="H3" s="6" t="n"/>
    </row>
    <row r="4">
      <c r="A4" s="7" t="n"/>
      <c r="B4" s="7" t="n"/>
      <c r="C4" s="7" t="n"/>
      <c r="D4" s="7" t="n"/>
      <c r="E4" s="7" t="n"/>
      <c r="F4" s="7" t="n"/>
      <c r="G4" s="7" t="n"/>
      <c r="H4" s="7" t="n"/>
    </row>
    <row r="5" ht="24" customHeight="1">
      <c r="A5" s="7" t="n"/>
      <c r="B5" s="8" t="inlineStr">
        <is>
          <t>🏢 DATOS DEL NEGOCIO</t>
        </is>
      </c>
      <c r="C5" s="4" t="n"/>
      <c r="D5" s="4" t="n"/>
      <c r="E5" s="7" t="n"/>
      <c r="F5" s="9" t="inlineStr">
        <is>
          <t>📊 VEREDICTO CLÍNICO &amp; ARQUITECTURA TECNOLÓGICA</t>
        </is>
      </c>
      <c r="G5" s="10" t="n"/>
      <c r="H5" s="7" t="n"/>
    </row>
    <row r="6" ht="24" customHeight="1">
      <c r="A6" s="7" t="n"/>
      <c r="B6" s="11" t="inlineStr">
        <is>
          <t>Nombre de tu Empresa / Marca:</t>
        </is>
      </c>
      <c r="C6" s="12" t="inlineStr"/>
      <c r="D6" s="7" t="n"/>
      <c r="E6" s="7" t="n"/>
      <c r="F6" s="13">
        <f>D25</f>
        <v/>
      </c>
      <c r="G6" s="14" t="inlineStr">
        <is>
          <t>NIVEL DE MADUREZ &amp; ARQUITECTURA:</t>
        </is>
      </c>
      <c r="H6" s="7" t="n"/>
    </row>
    <row r="7" ht="24" customHeight="1">
      <c r="A7" s="7" t="n"/>
      <c r="B7" s="11" t="inlineStr">
        <is>
          <t>Giro / Rubro Principal:</t>
        </is>
      </c>
      <c r="C7" s="12" t="inlineStr"/>
      <c r="D7" s="7" t="n"/>
      <c r="E7" s="7" t="n"/>
      <c r="H7" s="7" t="n"/>
    </row>
    <row r="8" ht="24" customHeight="1">
      <c r="A8" s="7" t="n"/>
      <c r="B8" s="11" t="inlineStr">
        <is>
          <t>Facturación Mensual Aprox. (Soles):</t>
        </is>
      </c>
      <c r="C8" s="12" t="inlineStr"/>
      <c r="D8" s="7" t="n"/>
      <c r="E8" s="7" t="n"/>
      <c r="G8" s="15">
        <f>IF(D25=0, "⏳ COMPLETA EL FORMULARIO", IF(D25&lt;30, "NIVEL 1: FACTURACIÓN ÁGIL / POS", IF(D25&lt;56, "NIVEL 2: VENTA CHAT &amp; OMNICANAL CRM", IF(D25&lt;79, "NIVEL 3: RETAIL MULTICANAL O MAYORISTA", "NIVEL 4: ERP MODULAR INTEGRAL (ODOO)"))))</f>
        <v/>
      </c>
      <c r="H8" s="7" t="n"/>
    </row>
    <row r="9">
      <c r="A9" s="7" t="n"/>
      <c r="B9" s="7" t="n"/>
      <c r="C9" s="7" t="n"/>
      <c r="D9" s="7" t="n"/>
      <c r="E9" s="7" t="n"/>
      <c r="H9" s="7" t="n"/>
    </row>
    <row r="10" ht="24" customHeight="1">
      <c r="A10" s="7" t="n"/>
      <c r="B10" s="16" t="inlineStr">
        <is>
          <t>📋 CUESTIONARIO OPERATIVO &amp; DIAGNÓSTICO (Haz clic en la casilla amarilla ▼)</t>
        </is>
      </c>
      <c r="C10" s="2" t="n"/>
      <c r="D10" s="2" t="n"/>
      <c r="E10" s="7" t="n"/>
      <c r="F10" s="7" t="n"/>
      <c r="G10" s="7" t="n"/>
      <c r="H10" s="7" t="n"/>
    </row>
    <row r="11" ht="26" customHeight="1">
      <c r="A11" s="7" t="n"/>
      <c r="B11" s="17" t="inlineStr">
        <is>
          <t>1. Canal de Venta Dominante:</t>
        </is>
      </c>
      <c r="C11" s="12" t="inlineStr"/>
      <c r="D11" s="18">
        <f>IF(OR(ISBLANK(C11), C11=""), 0, IFERROR(VLOOKUP(C11, PARAMETROS!$D$2:$E$5, 2, FALSE), 0))</f>
        <v/>
      </c>
      <c r="E11" s="7" t="n"/>
      <c r="F11" s="19" t="inlineStr">
        <is>
          <t>🔍 TU VERDADERO CUELLO DE BOTELLA (LO QUE DEBES RESOLVER):</t>
        </is>
      </c>
      <c r="G11" s="20" t="n"/>
      <c r="H11" s="7" t="n"/>
    </row>
    <row r="12" ht="26" customHeight="1">
      <c r="A12" s="7" t="n"/>
      <c r="B12" s="17" t="inlineStr">
        <is>
          <t>2. Complejidad de Inventario / Catálogo:</t>
        </is>
      </c>
      <c r="C12" s="12" t="inlineStr"/>
      <c r="D12" s="18">
        <f>IF(OR(ISBLANK(C12), C12=""), 0, IFERROR(VLOOKUP(C12, PARAMETROS!$G$2:$H$5, 2, FALSE), 0))</f>
        <v/>
      </c>
      <c r="E12" s="7" t="n"/>
      <c r="F12" s="21">
        <f>IF(D25=0, "Selecciona tus respuestas en las casillas amarillas de la izquierda para descubrir el cuello de botella exacto de tu negocio y la arquitectura recomendada.", IF(D25&lt;30, "Tu negocio está en fase ligera de mostrador. Tu prioridad NO es un software complejo, sino emitir comprobantes en 3 segundos y no perder dinero en comisiones bancarias. Un sistema grande te quebrará por lentitud.", IF(D25&lt;56, "Tu mayor fuga de dinero NO es el almacén: es el CAOS DE WHATSAPP. Tienes vendedores respondiendo desde celulares personales, prospectos que quedan en visto y clientes que se pierden si un asesor renuncia. Tu solución prioritaria es un CRM &amp; Bandeja Multiagente de WhatsApp (VentorChat, LiveConnect o Pancake).", IF(D25&lt;79, "Tu dolor principal es la coordinación entre canales y almacén. Vendes por WhatsApp, tiendas físicas, web o al por mayor, y tu stock no está sincronizado. Necesitas un sistema que conecte inventario con facturación a crédito y guías de remisión (GRE).", "Tu operación tiene múltiples áreas conectadas (ventas, compras, almacén con lotes/despachos y finanzas). Operar en herramientas separadas te hace perder horas duplicando datos y genera continuos quiebres de stock."))))</f>
        <v/>
      </c>
      <c r="H12" s="7" t="n"/>
    </row>
    <row r="13" ht="26" customHeight="1">
      <c r="A13" s="7" t="n"/>
      <c r="B13" s="17" t="inlineStr">
        <is>
          <t>3. Almacenes y Logística de Despacho:</t>
        </is>
      </c>
      <c r="C13" s="12" t="inlineStr"/>
      <c r="D13" s="18">
        <f>IF(OR(ISBLANK(C13), C13=""), 0, IFERROR(VLOOKUP(C13, PARAMETROS!$J$2:$K$5, 2, FALSE), 0))</f>
        <v/>
      </c>
      <c r="E13" s="7" t="n"/>
      <c r="H13" s="7" t="n"/>
    </row>
    <row r="14" ht="26" customHeight="1">
      <c r="A14" s="7" t="n"/>
      <c r="B14" s="17" t="inlineStr">
        <is>
          <t>4. Facturación SUNAT y Modalidad de Cobro:</t>
        </is>
      </c>
      <c r="C14" s="12" t="inlineStr"/>
      <c r="D14" s="18">
        <f>IF(OR(ISBLANK(C14), C14=""), 0, IFERROR(VLOOKUP(C14, PARAMETROS!$M$2:$N$5, 2, FALSE), 0))</f>
        <v/>
      </c>
      <c r="E14" s="7" t="n"/>
      <c r="H14" s="7" t="n"/>
    </row>
    <row r="15" ht="26" customHeight="1">
      <c r="A15" s="7" t="n"/>
      <c r="B15" s="17" t="inlineStr">
        <is>
          <t>5. Control de Pagos y Fugas de Dinero (Yape / POS):</t>
        </is>
      </c>
      <c r="C15" s="12" t="inlineStr"/>
      <c r="D15" s="18">
        <f>IF(OR(ISBLANK(C15), C15=""), 0, IFERROR(VLOOKUP(C15, PARAMETROS!$P$2:$Q$5, 2, FALSE), 0))</f>
        <v/>
      </c>
      <c r="E15" s="7" t="n"/>
      <c r="H15" s="7" t="n"/>
    </row>
    <row r="16" ht="26" customHeight="1">
      <c r="A16" s="7" t="n"/>
      <c r="B16" s="17" t="inlineStr">
        <is>
          <t>6. Abastecimiento y Proveedores:</t>
        </is>
      </c>
      <c r="C16" s="12" t="inlineStr"/>
      <c r="D16" s="18">
        <f>IF(OR(ISBLANK(C16), C16=""), 0, IFERROR(VLOOKUP(C16, PARAMETROS!$S$2:$T$5, 2, FALSE), 0))</f>
        <v/>
      </c>
      <c r="E16" s="7" t="n"/>
      <c r="F16" s="7" t="n"/>
      <c r="G16" s="7" t="n"/>
      <c r="H16" s="7" t="n"/>
    </row>
    <row r="17" ht="26" customHeight="1">
      <c r="A17" s="7" t="n"/>
      <c r="B17" s="17" t="inlineStr">
        <is>
          <t>7. Cantidad de Personas en el Equipo (Con el Dueño):</t>
        </is>
      </c>
      <c r="C17" s="12" t="inlineStr"/>
      <c r="D17" s="18">
        <f>IF(OR(ISBLANK(C17), C17=""), 0, IFERROR(VLOOKUP(C17, PARAMETROS!$V$2:$W$5, 2, FALSE), 0))</f>
        <v/>
      </c>
      <c r="E17" s="7" t="n"/>
      <c r="F17" s="22" t="inlineStr">
        <is>
          <t>🧩 ARQUITECTURA RECOMENDADA: ¿QUÉ HERRAMIENTA NECESITAS?</t>
        </is>
      </c>
      <c r="G17" s="4" t="n"/>
      <c r="H17" s="7" t="n"/>
    </row>
    <row r="18" ht="26" customHeight="1">
      <c r="A18" s="7" t="n"/>
      <c r="B18" s="17" t="inlineStr">
        <is>
          <t>8. Estructura Operativa y División de Roles:</t>
        </is>
      </c>
      <c r="C18" s="12" t="inlineStr"/>
      <c r="D18" s="18">
        <f>IF(OR(ISBLANK(C18), C18=""), 0, IFERROR(VLOOKUP(C18, PARAMETROS!$Y$2:$Z$5, 2, FALSE), 0))</f>
        <v/>
      </c>
      <c r="E18" s="7" t="n"/>
      <c r="F18" s="23" t="inlineStr">
        <is>
          <t>✅ MÓDULOS / CAPAS QUE DEBES TENER:</t>
        </is>
      </c>
      <c r="G18" s="24" t="inlineStr">
        <is>
          <t>❌ MÓDULOS QUE NO DEBES PAGAR:</t>
        </is>
      </c>
      <c r="H18" s="7" t="n"/>
    </row>
    <row r="19" ht="26" customHeight="1">
      <c r="A19" s="7" t="n"/>
      <c r="B19" s="17" t="inlineStr">
        <is>
          <t>9. Base de Clientes y Fidelización:</t>
        </is>
      </c>
      <c r="C19" s="12" t="inlineStr"/>
      <c r="D19" s="18">
        <f>IF(OR(ISBLANK(C19), C19=""), 0, IFERROR(VLOOKUP(C19, PARAMETROS!$AB$2:$AC$5, 2, FALSE), 0))</f>
        <v/>
      </c>
      <c r="E19" s="7" t="n"/>
      <c r="F19" s="25">
        <f>IF(D25=0, "Responde las preguntas de la izquierda...", IF(D25&lt;30, "• Punto de Venta (POS) rápido
• Facturación electrónica SUNAT
• Arqueo de caja diario", IF(D25&lt;56, "• Bandeja centralizada de WhatsApp
• Embudo visual de ventas (CRM Pipeline)
• Métricas de tiempo de respuesta por asesor
• Facturador simple integrado para emitir boletas", IF(D25&lt;79, "• Inventario sincronizado multicanal
• Facturación a Crédito (Cuentas x Cobrar)
• Guías de Remisión Electrónicas (GRE)
• Control de Lotes / Despachos", "• CRM omnicanal integrado a pedidos
• Almacenes múltiples con rutas y lotes
• Compras, órdenes y cuentas x pagar
• Flujo de caja y conciliación bancaria"))))</f>
        <v/>
      </c>
      <c r="G19" s="26">
        <f>IF(D25=0, "Responde las preguntas de la izquierda...", IF(D25&lt;30, "• No pagues ERP modular
• No pagues CRM sofisticado
• No pagues módulos de producción", IF(D25&lt;56, "• No compres un ERP pesado de miles de dólares si tus ventas dependen 80% de chats
• No pagues módulos contables ni de manufactura", IF(D25&lt;79, "• No pagues tienda virtual si vendes al por mayor a crédito
• No pagues POS de mostrador cerrado
• No compres softwares sin soporte local", "• No pagues desarrollos a medida desde cero
• No compres softwares cerrados sin API para WhatsApp"))))</f>
        <v/>
      </c>
      <c r="H19" s="7" t="n"/>
    </row>
    <row r="20" ht="26" customHeight="1">
      <c r="A20" s="7" t="n"/>
      <c r="B20" s="17" t="inlineStr">
        <is>
          <t>10. ¿Qué Sistema usas HOY y cómo lo aprovechas?:</t>
        </is>
      </c>
      <c r="C20" s="12" t="inlineStr"/>
      <c r="D20" s="18">
        <f>IF(OR(ISBLANK(C20), C20=""), 0, IFERROR(VLOOKUP(C20, PARAMETROS!$AE$2:$AF$5, 2, FALSE), 0))</f>
        <v/>
      </c>
      <c r="E20" s="7" t="n"/>
      <c r="H20" s="7" t="n"/>
    </row>
    <row r="21" ht="26" customHeight="1">
      <c r="A21" s="7" t="n"/>
      <c r="B21" s="17" t="inlineStr">
        <is>
          <t>11. Tiempo Semanal para Liderar el Cambio:</t>
        </is>
      </c>
      <c r="C21" s="12" t="inlineStr"/>
      <c r="D21" s="18">
        <f>IF(OR(ISBLANK(C21), C21=""), 0, IFERROR(VLOOKUP(C21, PARAMETROS!$AH$2:$AI$5, 2, FALSE), 0))</f>
        <v/>
      </c>
      <c r="E21" s="7" t="n"/>
      <c r="H21" s="7" t="n"/>
    </row>
    <row r="22" ht="26" customHeight="1">
      <c r="A22" s="7" t="n"/>
      <c r="B22" s="17" t="inlineStr">
        <is>
          <t>12. Tu Mayor Dolor de Cabeza Actual en el Negocio:</t>
        </is>
      </c>
      <c r="C22" s="12" t="inlineStr"/>
      <c r="D22" s="18">
        <f>IF(OR(ISBLANK(C22), C22=""), 0, IFERROR(VLOOKUP(C22, PARAMETROS!$AK$2:$AL$5, 2, FALSE), 0))</f>
        <v/>
      </c>
      <c r="E22" s="7" t="n"/>
      <c r="H22" s="7" t="n"/>
    </row>
    <row r="23" ht="26" customHeight="1">
      <c r="A23" s="7" t="n"/>
      <c r="B23" s="17" t="inlineStr">
        <is>
          <t>13. Tu Meta Principal con este Cambio:</t>
        </is>
      </c>
      <c r="C23" s="12" t="inlineStr"/>
      <c r="D23" s="18">
        <f>IF(OR(ISBLANK(C23), C23=""), 0, IFERROR(VLOOKUP(C23, PARAMETROS!$AN$2:$AO$5, 2, FALSE), 0))</f>
        <v/>
      </c>
      <c r="E23" s="7" t="n"/>
      <c r="F23" s="7" t="n"/>
      <c r="G23" s="7" t="n"/>
      <c r="H23" s="7" t="n"/>
    </row>
    <row r="24" ht="24" customHeight="1">
      <c r="A24" s="7" t="n"/>
      <c r="B24" s="27" t="inlineStr">
        <is>
          <t>PUNTAJE BRUTO ACUMULADO:</t>
        </is>
      </c>
      <c r="C24" s="7" t="n"/>
      <c r="D24" s="28">
        <f>SUM(D11:D23)</f>
        <v/>
      </c>
      <c r="E24" s="7" t="n"/>
      <c r="F24" s="19" t="inlineStr">
        <is>
          <t>🎯 COMBINACIÓN RECOMENDADA EN EL MERCADO PERUANO:</t>
        </is>
      </c>
      <c r="G24" s="20" t="n"/>
      <c r="H24" s="7" t="n"/>
    </row>
    <row r="25" ht="26" customHeight="1">
      <c r="A25" s="7" t="n"/>
      <c r="B25" s="29" t="inlineStr">
        <is>
          <t>ÍNDICE DE COMPLEJIDAD OPERATIVA (0 a 100):</t>
        </is>
      </c>
      <c r="C25" s="7" t="n"/>
      <c r="D25" s="30">
        <f>IF(D24=0, 0, ROUND((D24-112)/207*100, 0))</f>
        <v/>
      </c>
      <c r="E25" s="7" t="n"/>
      <c r="F25" s="31">
        <f>IF(D25=0, "Tus recomendaciones personalizadas de software aparecerán aquí al responder las preguntas.", IF(D25&lt;30, "SISTEMA RECOMENDADO: TumiSoft o Facturador SUNAT ágil (MiFact).
¿Por qué? Son rápidos para mostrador, emiten comprobantes al instante y no requieren semanas de capacitación.", IF(D25&lt;56, "COMBO RECOMENDADO: VentorChat, LiveConnect o Pancake (CRM &amp; WhatsApp multiagente) + Facturador ágil SUNAT (TumiSoft).
¿Por qué? Centralizas los chats de tus vendedores en un solo número y ordenas el seguimiento sin enredarte en un software pesado.", IF(D25&lt;79, "SISTEMA RECOMENDADO: Bsale (para Retail, Moda y Tiendas + Web) u Odoo módulo Comercial con GRE (para Mayoristas y Distribución).
¿Por qué? Sincroniza inventario multicanal por tallas/colores, controla créditos a 30 días y emite Guías de Remisión Electrónicas (GRE).", "SISTEMA RECOMENDADO: Odoo Enterprise Modular Centralizado (Implementado por Cotlan).
¿Por qué? Conecta ventas omnicanal, inventario multialmacén con lotes, facturación SUNAT y finanzas en una sola base escalable."))))</f>
        <v/>
      </c>
      <c r="H25" s="7" t="n"/>
    </row>
    <row r="26">
      <c r="A26" s="7" t="n"/>
      <c r="B26" s="7" t="n"/>
      <c r="C26" s="7" t="n"/>
      <c r="D26" s="7" t="n"/>
      <c r="E26" s="7" t="n"/>
      <c r="H26" s="7" t="n"/>
    </row>
    <row r="27">
      <c r="A27" s="7" t="n"/>
      <c r="B27" s="32" t="inlineStr">
        <is>
          <t>💡 ¿CÓMO SE INTERPRETA ESTE PUNTAJE? (ÍNDICE DE COMPLEJIDAD)</t>
        </is>
      </c>
      <c r="E27" s="7" t="n"/>
      <c r="H27" s="7" t="n"/>
    </row>
    <row r="28" ht="20" customHeight="1">
      <c r="A28" s="7" t="n"/>
      <c r="B28" s="33" t="inlineStr">
        <is>
          <t>• 0 a 29 pts (Operación Ligera):</t>
        </is>
      </c>
      <c r="C28" s="34" t="inlineStr">
        <is>
          <t>Negocio de caja/mostrador o baja fricción. Requiere facturación rápida; un software pesado lo frena.</t>
        </is>
      </c>
      <c r="E28" s="7" t="n"/>
      <c r="F28" s="24" t="inlineStr">
        <is>
          <t>⚠️ SISTEMAS A EVITAR / ERRORES COMUNES PARA TU CASO:</t>
        </is>
      </c>
      <c r="H28" s="7" t="n"/>
    </row>
    <row r="29" ht="20" customHeight="1">
      <c r="A29" s="7" t="n"/>
      <c r="B29" s="33" t="inlineStr">
        <is>
          <t>• 30 a 55 pts (Venta por Chat):</t>
        </is>
      </c>
      <c r="C29" s="34" t="inlineStr">
        <is>
          <t>Negocio impulsado por WhatsApp/redes. Su mayor fuga es perder chats y seguimiento. Prioridad: CRM Omnicanal.</t>
        </is>
      </c>
      <c r="E29" s="7" t="n"/>
      <c r="F29" s="35">
        <f>IF(D25=0, "Al completar el formulario verás qué sistemas debes evitar para no perder dinero.", IF(D25&lt;30, "Evita ERPs grandes o sistemas que te cobren más de S/ 1,500 de implementación. No los vas a aprovechar y quemarás liquidez.", IF(D25&lt;56, "Cuidado: NO compres un software de punto de venta (POS) esperando que ordene tu WhatsApp. Un POS no hace seguimiento de clientes ni asigna chats.", IF(D25&lt;79, "Evita softwares de mostrador cerrado que no permitan emitir Guías de Remisión Remitente ni manejar cobranzas a crédito a 30 días.", "Evita comprar softwares empaquetados rígidos que no permitan personalizar flujos ni tengan soporte técnico local calificado."))))</f>
        <v/>
      </c>
      <c r="H29" s="7" t="n"/>
    </row>
    <row r="30" ht="20" customHeight="1">
      <c r="A30" s="7" t="n"/>
      <c r="B30" s="33" t="inlineStr">
        <is>
          <t>• 56 a 78 pts (Retail / Mayorista):</t>
        </is>
      </c>
      <c r="C30" s="34" t="inlineStr">
        <is>
          <t>Múltiples canales, almacenes o ventas al por mayor a crédito. Requiere inventario sincronizado, cuentas por cobrar y guías GRE.</t>
        </is>
      </c>
      <c r="E30" s="7" t="n"/>
      <c r="H30" s="7" t="n"/>
    </row>
    <row r="31" ht="20" customHeight="1">
      <c r="A31" s="7" t="n"/>
      <c r="B31" s="33" t="inlineStr">
        <is>
          <t>• 79 a 100 pts (Operación Compleja):</t>
        </is>
      </c>
      <c r="C31" s="34" t="inlineStr">
        <is>
          <t>Múltiples áreas conectadas (ventas, almacén, compras y finanzas). Requiere un ERP Integral Modular (Odoo).</t>
        </is>
      </c>
      <c r="E31" s="7" t="n"/>
      <c r="F31" s="7" t="n"/>
      <c r="G31" s="7" t="n"/>
      <c r="H31" s="7" t="n"/>
    </row>
    <row r="32">
      <c r="A32" s="7" t="n"/>
      <c r="B32" s="7" t="n"/>
      <c r="C32" s="7" t="n"/>
      <c r="D32" s="7" t="n"/>
      <c r="E32" s="7" t="n"/>
      <c r="F32" s="36" t="inlineStr">
        <is>
          <t>🤝 ¿QUIERES VALIDAR TU ARQUITECTURA ANTES DE GASTAR?</t>
        </is>
      </c>
      <c r="G32" s="2" t="n"/>
      <c r="H32" s="7" t="n"/>
    </row>
    <row r="33">
      <c r="A33" s="7" t="n"/>
      <c r="B33" s="7" t="n"/>
      <c r="C33" s="7" t="n"/>
      <c r="D33" s="7" t="n"/>
      <c r="E33" s="7" t="n"/>
      <c r="F33" s="37" t="inlineStr">
        <is>
          <t>El software es solo el 30% del éxito; el 70% es cómo organizas a tu equipo y tus flujos de atención antes de comprar.
En la Sesión de Diagnóstico y Arquitectura 1 a 1 (60 min · $50 USD):
1. Validamos tu diagnóstico exacto y detectamos tus mayores fugas de dinero.
2. Filtramos y seleccionamos el software exacto para tu caso (evitando pagar de más).
3. Te entrego tu Hoja de Ruta Estratégica en 1 página para ordenar tus flujos antes de contratar.
👉 Contacto directo para agendar:
WhatsApp: +51 927 659 059 | Web: aliciazamora.pro</t>
        </is>
      </c>
      <c r="H33" s="7" t="n"/>
    </row>
    <row r="34">
      <c r="A34" s="7" t="n"/>
      <c r="B34" s="7" t="n"/>
      <c r="C34" s="7" t="n"/>
      <c r="D34" s="7" t="n"/>
      <c r="E34" s="7" t="n"/>
      <c r="H34" s="7" t="n"/>
    </row>
    <row r="35">
      <c r="A35" s="7" t="n"/>
      <c r="B35" s="7" t="n"/>
      <c r="C35" s="7" t="n"/>
      <c r="D35" s="7" t="n"/>
      <c r="E35" s="7" t="n"/>
      <c r="H35" s="7" t="n"/>
    </row>
    <row r="36">
      <c r="A36" s="7" t="n"/>
      <c r="B36" s="7" t="n"/>
      <c r="C36" s="7" t="n"/>
      <c r="D36" s="7" t="n"/>
      <c r="E36" s="7" t="n"/>
      <c r="H36" s="7" t="n"/>
    </row>
    <row r="37">
      <c r="A37" s="7" t="n"/>
      <c r="B37" s="7" t="n"/>
      <c r="C37" s="7" t="n"/>
      <c r="D37" s="7" t="n"/>
      <c r="E37" s="7" t="n"/>
      <c r="H37" s="7" t="n"/>
    </row>
    <row r="38">
      <c r="A38" s="7" t="n"/>
      <c r="B38" s="7" t="n"/>
      <c r="C38" s="7" t="n"/>
      <c r="D38" s="7" t="n"/>
      <c r="E38" s="7" t="n"/>
      <c r="H38" s="7" t="n"/>
    </row>
    <row r="39">
      <c r="A39" s="7" t="n"/>
      <c r="B39" s="7" t="n"/>
      <c r="C39" s="7" t="n"/>
      <c r="D39" s="7" t="n"/>
      <c r="E39" s="7" t="n"/>
      <c r="H39" s="7" t="n"/>
    </row>
    <row r="40">
      <c r="A40" s="7" t="n"/>
      <c r="B40" s="7" t="n"/>
      <c r="C40" s="7" t="n"/>
      <c r="D40" s="7" t="n"/>
      <c r="E40" s="7" t="n"/>
      <c r="F40" s="38" t="n"/>
      <c r="G40" s="38" t="n"/>
      <c r="H40" s="7" t="n"/>
    </row>
    <row r="41">
      <c r="A41" s="7" t="n"/>
      <c r="B41" s="7" t="n"/>
      <c r="C41" s="7" t="n"/>
      <c r="D41" s="7" t="n"/>
      <c r="E41" s="7" t="n"/>
      <c r="F41" s="7" t="n"/>
      <c r="G41" s="7" t="n"/>
      <c r="H41" s="7" t="n"/>
    </row>
    <row r="42">
      <c r="A42" s="7" t="n"/>
      <c r="B42" s="7" t="n"/>
      <c r="C42" s="7" t="n"/>
      <c r="D42" s="7" t="n"/>
      <c r="E42" s="7" t="n"/>
      <c r="F42" s="7" t="n"/>
      <c r="G42" s="7" t="n"/>
      <c r="H42" s="7" t="n"/>
    </row>
    <row r="43">
      <c r="A43" s="7" t="n"/>
      <c r="B43" s="7" t="n"/>
      <c r="C43" s="7" t="n"/>
      <c r="D43" s="7" t="n"/>
      <c r="E43" s="7" t="n"/>
      <c r="F43" s="7" t="n"/>
      <c r="G43" s="7" t="n"/>
      <c r="H43" s="7" t="n"/>
    </row>
    <row r="44">
      <c r="A44" s="7" t="n"/>
      <c r="B44" s="7" t="n"/>
      <c r="C44" s="7" t="n"/>
      <c r="D44" s="7" t="n"/>
      <c r="E44" s="7" t="n"/>
      <c r="F44" s="7" t="n"/>
      <c r="G44" s="7" t="n"/>
      <c r="H44" s="7" t="n"/>
    </row>
    <row r="45">
      <c r="A45" s="7" t="n"/>
      <c r="B45" s="7" t="n"/>
      <c r="C45" s="7" t="n"/>
      <c r="D45" s="7" t="n"/>
      <c r="E45" s="7" t="n"/>
      <c r="F45" s="7" t="n"/>
      <c r="G45" s="7" t="n"/>
      <c r="H45" s="7" t="n"/>
    </row>
    <row r="46">
      <c r="A46" s="7" t="n"/>
      <c r="B46" s="7" t="n"/>
      <c r="C46" s="7" t="n"/>
      <c r="D46" s="7" t="n"/>
      <c r="E46" s="7" t="n"/>
      <c r="F46" s="7" t="n"/>
      <c r="G46" s="7" t="n"/>
      <c r="H46" s="7" t="n"/>
    </row>
    <row r="47">
      <c r="A47" s="7" t="n"/>
      <c r="B47" s="7" t="n"/>
      <c r="C47" s="7" t="n"/>
      <c r="D47" s="7" t="n"/>
      <c r="E47" s="7" t="n"/>
      <c r="F47" s="7" t="n"/>
      <c r="G47" s="7" t="n"/>
      <c r="H47" s="7" t="n"/>
    </row>
  </sheetData>
  <mergeCells count="25">
    <mergeCell ref="F11:G11"/>
    <mergeCell ref="C30:D30"/>
    <mergeCell ref="G8:G9"/>
    <mergeCell ref="F6:F9"/>
    <mergeCell ref="A1:H1"/>
    <mergeCell ref="G19:G22"/>
    <mergeCell ref="B10:D10"/>
    <mergeCell ref="F25:G27"/>
    <mergeCell ref="C29:D29"/>
    <mergeCell ref="F24:G24"/>
    <mergeCell ref="F33:G40"/>
    <mergeCell ref="F5:G5"/>
    <mergeCell ref="G6:G7"/>
    <mergeCell ref="F29:G30"/>
    <mergeCell ref="F32:G32"/>
    <mergeCell ref="C31:D31"/>
    <mergeCell ref="F17:G17"/>
    <mergeCell ref="A3:H3"/>
    <mergeCell ref="B5:D5"/>
    <mergeCell ref="A2:H2"/>
    <mergeCell ref="F28:G28"/>
    <mergeCell ref="B27:D27"/>
    <mergeCell ref="C28:D28"/>
    <mergeCell ref="F19:F22"/>
    <mergeCell ref="F12:G15"/>
  </mergeCells>
  <dataValidations count="15">
    <dataValidation sqref="C7" showInputMessage="0" showErrorMessage="0" allowBlank="1" type="list">
      <formula1>"1. Ropa / Moda / Calzado (Marca propia o tienda),2. Distribuidora / Comercializadora al por mayor,3. Retail / Accesorios / Bazar con tienda fisica,4. Servicios / B2B sin inventario fisico,5. Otro rubro con productos fisicos"</formula1>
    </dataValidation>
    <dataValidation sqref="C8" showInputMessage="0" showErrorMessage="0" allowBlank="1" type="list">
      <formula1>"1. Menos de S/ 10000 al mes (Fase inicial),2. De S/ 10000 a S/ 30000 al mes (Crecimiento),3. De S/ 30000 a S/ 60000 al mes (Consolidacion),4. De S/ 60000 a S/ 120000 al mes (Escalamiento),5. Mas de S/ 120000 al mes (Operacion madura)"</formula1>
    </dataValidation>
    <dataValidation sqref="C11" showInputMessage="0" showErrorMessage="0" allowBlank="1" type="list">
      <formula1>"1. Mostrador / Tienda fisica (Caja rapida sin pedidos),2. WhatsApp y Redes Sociales (Ventas por chat comercial),3. Multicanal (Tienda fisica + Web E-commerce + Redes),4. Venta Mayorista / Institucional (Cotizaciones y creditos)"</formula1>
    </dataValidation>
    <dataValidation sqref="C12" showInputMessage="0" showErrorMessage="0" allowBlank="1" type="list">
      <formula1>"1. Productos simples sin variantes (&lt; 100 SKUs),2. Ropa / Moda con Tallas y Colores (Taller tercerizado o compra),3. Articulos / Accesorios con codigo de barras y unidades,4. Catalogo amplio multi-categoria (&gt; 500 a 1000 SKUs)"</formula1>
    </dataValidation>
    <dataValidation sqref="C13" showInputMessage="0" showErrorMessage="0" allowBlank="1" type="list">
      <formula1>"1. Un solo local / mostrador (Despacho directo),2. Almacen con envios por courier a Lima y provincias,3. Multiples tiendas o sucursales fisicas (Traslados),4. Almacen mayorista con despachos parciales y rutas"</formula1>
    </dataValidation>
    <dataValidation sqref="C14" showInputMessage="0" showErrorMessage="0" allowBlank="1" type="list">
      <formula1>"1. Contado directo (Efectivo / Yape / Plin / POS),2. Alto volumen al contado con notas de credito frecuentes,3. Facturas a Credito (15 a 60 dias) y cobranzas,4. Credito B2B + Guias de Remision Electronicas (GRE)"</formula1>
    </dataValidation>
    <dataValidation sqref="C15" showInputMessage="0" showErrorMessage="0" allowBlank="1" type="list">
      <formula1>"1. Revision manual en el celular (Confiamos en la captura del cliente),2. Arqueo de caja al cierre del dia sumando vouchers y capturas,3. Cuadre bancario interdiario o semanal con estados de cuenta en Excel,4. Conciliacion bancaria diaria automatizada en sistema con bancos"</formula1>
    </dataValidation>
    <dataValidation sqref="C16" showInputMessage="0" showErrorMessage="0" allowBlank="1" type="list">
      <formula1>"1. Compras al dia segun demanda sin ordenes formales,2. Compras con ordenes de compra y cuentas por pagar,3. Importacion de mercaderia (Costeo con fletes e impuestos),4. Compra de insumos y confeccion tercerizada por talleres"</formula1>
    </dataValidation>
    <dataValidation sqref="C17" showInputMessage="0" showErrorMessage="0" allowBlank="1" type="list">
      <formula1>"1. Solo el dueno o socia (1 persona operando),2. Equipo pequeno de 2 a 4 personas en total,3. Equipo mediano de 5 a 10 personas en total,4. Mas de 10 personas trabajando en el negocio"</formula1>
    </dataValidation>
    <dataValidation sqref="C18" showInputMessage="0" showErrorMessage="0" allowBlank="1" type="list">
      <formula1>"1. Sin roles definidos (El dueno hace todo y los demas apoyan),2. Vendedores o cajeros fijos (Pero el dueno ve compras y almacen),3. Roles separados por areas (Ventas - Almacen - Administracion),4. Estructura formal con lideres o responsables por area"</formula1>
    </dataValidation>
    <dataValidation sqref="C19" showInputMessage="0" showErrorMessage="0" allowBlank="1" type="list">
      <formula1>"1. Venta puntual sin seguimiento ni base ordenada,2. WhatsApp Business con contactos en celulares personales,3. Base centralizada (los contactos deben ser de la empresa),4. CRM integrado a pedidos para recompras y cotizaciones"</formula1>
    </dataValidation>
    <dataValidation sqref="C20" showInputMessage="0" showErrorMessage="0" allowBlank="1" type="list">
      <formula1>"1. Todo en cuaderno o Excel manual (Sin sistema formal),2. Portal SUNAT o facturador gratuito (Solo emitir boletas),3. Facturador o POS comercial pero subutilizado (No vemos stock ni gastos),4. Sistema o ERP con modulos (Pero limitado - desordenado o no rinde)"</formula1>
    </dataValidation>
    <dataValidation sqref="C21" showInputMessage="0" showErrorMessage="0" allowBlank="1" type="list">
      <formula1>"1. Menos de 2 horas semanales (Vivo apagando incendios operativos),2. De 2 a 5 horas semanales para coordinar y revisar con el equipo,3. Mas de 5 horas semanales (Tengo un encargado o asistente dedicado),4. Contrataremos o asignaremos a una persona dedicada a tiempo completo"</formula1>
    </dataValidation>
    <dataValidation sqref="C22" showInputMessage="0" showErrorMessage="0" allowBlank="1" type="list">
      <formula1>"1. No se cuanto gano realmente ni mi margen (Caja vacia),2. Los chats de WhatsApp nos desbordan y perdemos ventas por demora,3. Desorden en almacen: vendemos lo que no hay o no se que stock queda,4. Esclavitud operativa: si yo no estoy metido todo se traba"</formula1>
    </dataValidation>
    <dataValidation sqref="C23" showInputMessage="0" showErrorMessage="0" allowBlank="1" type="list">
      <formula1>"1. Ordenar mis finanzas y margen real de ganancia,2. Aumentar mis ventas y recompras atendiendo mejor por WhatsApp,3. Sincronizar mis tiendas y pagina web e inventario sin fallar,4. Profesionalizar y delegar los procesos para tener libertad y tiempo"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4748B"/>
    <outlinePr summaryBelow="1" summaryRight="1"/>
    <pageSetUpPr/>
  </sheetPr>
  <dimension ref="A1:AO6"/>
  <sheetViews>
    <sheetView workbookViewId="0">
      <selection activeCell="A1" sqref="A1"/>
    </sheetView>
  </sheetViews>
  <sheetFormatPr baseColWidth="8" defaultRowHeight="15"/>
  <sheetData>
    <row r="1">
      <c r="A1" s="39" t="inlineStr">
        <is>
          <t>Rangos_Facturacion</t>
        </is>
      </c>
      <c r="B1" s="39" t="inlineStr">
        <is>
          <t>Rubros_Negocio</t>
        </is>
      </c>
      <c r="D1" s="39" t="inlineStr">
        <is>
          <t>Texto_Q1</t>
        </is>
      </c>
      <c r="E1" s="39" t="inlineStr">
        <is>
          <t>Puntos</t>
        </is>
      </c>
      <c r="G1" s="39" t="inlineStr">
        <is>
          <t>Texto_Q2</t>
        </is>
      </c>
      <c r="H1" s="39" t="inlineStr">
        <is>
          <t>Puntos</t>
        </is>
      </c>
      <c r="J1" s="39" t="inlineStr">
        <is>
          <t>Texto_Q3</t>
        </is>
      </c>
      <c r="K1" s="39" t="inlineStr">
        <is>
          <t>Puntos</t>
        </is>
      </c>
      <c r="M1" s="39" t="inlineStr">
        <is>
          <t>Texto_Q4</t>
        </is>
      </c>
      <c r="N1" s="39" t="inlineStr">
        <is>
          <t>Puntos</t>
        </is>
      </c>
      <c r="P1" s="39" t="inlineStr">
        <is>
          <t>Texto_Q5</t>
        </is>
      </c>
      <c r="Q1" s="39" t="inlineStr">
        <is>
          <t>Puntos</t>
        </is>
      </c>
      <c r="S1" s="39" t="inlineStr">
        <is>
          <t>Texto_Q6</t>
        </is>
      </c>
      <c r="T1" s="39" t="inlineStr">
        <is>
          <t>Puntos</t>
        </is>
      </c>
      <c r="V1" s="39" t="inlineStr">
        <is>
          <t>Texto_Q7</t>
        </is>
      </c>
      <c r="W1" s="39" t="inlineStr">
        <is>
          <t>Puntos</t>
        </is>
      </c>
      <c r="Y1" s="39" t="inlineStr">
        <is>
          <t>Texto_Q8</t>
        </is>
      </c>
      <c r="Z1" s="39" t="inlineStr">
        <is>
          <t>Puntos</t>
        </is>
      </c>
      <c r="AB1" s="39" t="inlineStr">
        <is>
          <t>Texto_Q9</t>
        </is>
      </c>
      <c r="AC1" s="39" t="inlineStr">
        <is>
          <t>Puntos</t>
        </is>
      </c>
      <c r="AE1" s="39" t="inlineStr">
        <is>
          <t>Texto_Q10</t>
        </is>
      </c>
      <c r="AF1" s="39" t="inlineStr">
        <is>
          <t>Puntos</t>
        </is>
      </c>
      <c r="AH1" s="39" t="inlineStr">
        <is>
          <t>Texto_Q11</t>
        </is>
      </c>
      <c r="AI1" s="39" t="inlineStr">
        <is>
          <t>Puntos</t>
        </is>
      </c>
      <c r="AK1" s="39" t="inlineStr">
        <is>
          <t>Texto_Q12</t>
        </is>
      </c>
      <c r="AL1" s="39" t="inlineStr">
        <is>
          <t>Puntos</t>
        </is>
      </c>
      <c r="AN1" s="39" t="inlineStr">
        <is>
          <t>Texto_Q13</t>
        </is>
      </c>
      <c r="AO1" s="39" t="inlineStr">
        <is>
          <t>Puntos</t>
        </is>
      </c>
    </row>
    <row r="2">
      <c r="A2" t="inlineStr">
        <is>
          <t>1. Menos de S/ 10000 al mes (Fase inicial)</t>
        </is>
      </c>
      <c r="B2" t="inlineStr">
        <is>
          <t>1. Ropa / Moda / Calzado (Marca propia o tienda)</t>
        </is>
      </c>
      <c r="D2" t="inlineStr">
        <is>
          <t>1. Mostrador / Tienda fisica (Caja rapida sin pedidos)</t>
        </is>
      </c>
      <c r="E2" t="n">
        <v>8</v>
      </c>
      <c r="G2" t="inlineStr">
        <is>
          <t>1. Productos simples sin variantes (&lt; 100 SKUs)</t>
        </is>
      </c>
      <c r="H2" t="n">
        <v>8</v>
      </c>
      <c r="J2" t="inlineStr">
        <is>
          <t>1. Un solo local / mostrador (Despacho directo)</t>
        </is>
      </c>
      <c r="K2" t="n">
        <v>8</v>
      </c>
      <c r="M2" t="inlineStr">
        <is>
          <t>1. Contado directo (Efectivo / Yape / Plin / POS)</t>
        </is>
      </c>
      <c r="N2" t="n">
        <v>8</v>
      </c>
      <c r="P2" t="inlineStr">
        <is>
          <t>1. Revision manual en el celular (Confiamos en la captura del cliente)</t>
        </is>
      </c>
      <c r="Q2" t="n">
        <v>8</v>
      </c>
      <c r="S2" t="inlineStr">
        <is>
          <t>1. Compras al dia segun demanda sin ordenes formales</t>
        </is>
      </c>
      <c r="T2" t="n">
        <v>8</v>
      </c>
      <c r="V2" t="inlineStr">
        <is>
          <t>1. Solo el dueno o socia (1 persona operando)</t>
        </is>
      </c>
      <c r="W2" t="n">
        <v>8</v>
      </c>
      <c r="Y2" t="inlineStr">
        <is>
          <t>1. Sin roles definidos (El dueno hace todo y los demas apoyan)</t>
        </is>
      </c>
      <c r="Z2" t="n">
        <v>8</v>
      </c>
      <c r="AB2" t="inlineStr">
        <is>
          <t>1. Venta puntual sin seguimiento ni base ordenada</t>
        </is>
      </c>
      <c r="AC2" t="n">
        <v>8</v>
      </c>
      <c r="AE2" t="inlineStr">
        <is>
          <t>1. Todo en cuaderno o Excel manual (Sin sistema formal)</t>
        </is>
      </c>
      <c r="AF2" t="n">
        <v>8</v>
      </c>
      <c r="AH2" t="inlineStr">
        <is>
          <t>1. Menos de 2 horas semanales (Vivo apagando incendios operativos)</t>
        </is>
      </c>
      <c r="AI2" t="n">
        <v>8</v>
      </c>
      <c r="AK2" t="inlineStr">
        <is>
          <t>1. No se cuanto gano realmente ni mi margen (Caja vacia)</t>
        </is>
      </c>
      <c r="AL2" t="n">
        <v>12</v>
      </c>
      <c r="AN2" t="inlineStr">
        <is>
          <t>1. Ordenar mis finanzas y margen real de ganancia</t>
        </is>
      </c>
      <c r="AO2" t="n">
        <v>12</v>
      </c>
    </row>
    <row r="3">
      <c r="A3" t="inlineStr">
        <is>
          <t>2. De S/ 10000 a S/ 30000 al mes (Crecimiento)</t>
        </is>
      </c>
      <c r="B3" t="inlineStr">
        <is>
          <t>2. Distribuidora / Comercializadora al por mayor</t>
        </is>
      </c>
      <c r="D3" t="inlineStr">
        <is>
          <t>2. WhatsApp y Redes Sociales (Ventas por chat comercial)</t>
        </is>
      </c>
      <c r="E3" t="n">
        <v>15</v>
      </c>
      <c r="G3" t="inlineStr">
        <is>
          <t>2. Ropa / Moda con Tallas y Colores (Taller tercerizado o compra)</t>
        </is>
      </c>
      <c r="H3" t="n">
        <v>18</v>
      </c>
      <c r="J3" t="inlineStr">
        <is>
          <t>2. Almacen con envios por courier a Lima y provincias</t>
        </is>
      </c>
      <c r="K3" t="n">
        <v>16</v>
      </c>
      <c r="M3" t="inlineStr">
        <is>
          <t>2. Alto volumen al contado con notas de credito frecuentes</t>
        </is>
      </c>
      <c r="N3" t="n">
        <v>14</v>
      </c>
      <c r="P3" t="inlineStr">
        <is>
          <t>2. Arqueo de caja al cierre del dia sumando vouchers y capturas</t>
        </is>
      </c>
      <c r="Q3" t="n">
        <v>15</v>
      </c>
      <c r="S3" t="inlineStr">
        <is>
          <t>2. Compras con ordenes de compra y cuentas por pagar</t>
        </is>
      </c>
      <c r="T3" t="n">
        <v>18</v>
      </c>
      <c r="V3" t="inlineStr">
        <is>
          <t>2. Equipo pequeno de 2 a 4 personas en total</t>
        </is>
      </c>
      <c r="W3" t="n">
        <v>14</v>
      </c>
      <c r="Y3" t="inlineStr">
        <is>
          <t>2. Vendedores o cajeros fijos (Pero el dueno ve compras y almacen)</t>
        </is>
      </c>
      <c r="Z3" t="n">
        <v>15</v>
      </c>
      <c r="AB3" t="inlineStr">
        <is>
          <t>2. WhatsApp Business con contactos en celulares personales</t>
        </is>
      </c>
      <c r="AC3" t="n">
        <v>15</v>
      </c>
      <c r="AE3" t="inlineStr">
        <is>
          <t>2. Portal SUNAT o facturador gratuito (Solo emitir boletas)</t>
        </is>
      </c>
      <c r="AF3" t="n">
        <v>12</v>
      </c>
      <c r="AH3" t="inlineStr">
        <is>
          <t>2. De 2 a 5 horas semanales para coordinar y revisar con el equipo</t>
        </is>
      </c>
      <c r="AI3" t="n">
        <v>16</v>
      </c>
      <c r="AK3" t="inlineStr">
        <is>
          <t>2. Los chats de WhatsApp nos desbordan y perdemos ventas por demora</t>
        </is>
      </c>
      <c r="AL3" t="n">
        <v>20</v>
      </c>
      <c r="AN3" t="inlineStr">
        <is>
          <t>2. Aumentar mis ventas y recompras atendiendo mejor por WhatsApp</t>
        </is>
      </c>
      <c r="AO3" t="n">
        <v>20</v>
      </c>
    </row>
    <row r="4">
      <c r="A4" t="inlineStr">
        <is>
          <t>3. De S/ 30000 a S/ 60000 al mes (Consolidacion)</t>
        </is>
      </c>
      <c r="B4" t="inlineStr">
        <is>
          <t>3. Retail / Accesorios / Bazar con tienda fisica</t>
        </is>
      </c>
      <c r="D4" t="inlineStr">
        <is>
          <t>3. Multicanal (Tienda fisica + Web E-commerce + Redes)</t>
        </is>
      </c>
      <c r="E4" t="n">
        <v>22</v>
      </c>
      <c r="G4" t="inlineStr">
        <is>
          <t>3. Articulos / Accesorios con codigo de barras y unidades</t>
        </is>
      </c>
      <c r="H4" t="n">
        <v>20</v>
      </c>
      <c r="J4" t="inlineStr">
        <is>
          <t>3. Multiples tiendas o sucursales fisicas (Traslados)</t>
        </is>
      </c>
      <c r="K4" t="n">
        <v>22</v>
      </c>
      <c r="M4" t="inlineStr">
        <is>
          <t>3. Facturas a Credito (15 a 60 dias) y cobranzas</t>
        </is>
      </c>
      <c r="N4" t="n">
        <v>23</v>
      </c>
      <c r="P4" t="inlineStr">
        <is>
          <t>3. Cuadre bancario interdiario o semanal con estados de cuenta en Excel</t>
        </is>
      </c>
      <c r="Q4" t="n">
        <v>20</v>
      </c>
      <c r="S4" t="inlineStr">
        <is>
          <t>3. Importacion de mercaderia (Costeo con fletes e impuestos)</t>
        </is>
      </c>
      <c r="T4" t="n">
        <v>25</v>
      </c>
      <c r="V4" t="inlineStr">
        <is>
          <t>3. Equipo mediano de 5 a 10 personas en total</t>
        </is>
      </c>
      <c r="W4" t="n">
        <v>20</v>
      </c>
      <c r="Y4" t="inlineStr">
        <is>
          <t>3. Roles separados por areas (Ventas - Almacen - Administracion)</t>
        </is>
      </c>
      <c r="Z4" t="n">
        <v>22</v>
      </c>
      <c r="AB4" t="inlineStr">
        <is>
          <t>3. Base centralizada (los contactos deben ser de la empresa)</t>
        </is>
      </c>
      <c r="AC4" t="n">
        <v>22</v>
      </c>
      <c r="AE4" t="inlineStr">
        <is>
          <t>3. Facturador o POS comercial pero subutilizado (No vemos stock ni gastos)</t>
        </is>
      </c>
      <c r="AF4" t="n">
        <v>18</v>
      </c>
      <c r="AH4" t="inlineStr">
        <is>
          <t>3. Mas de 5 horas semanales (Tengo un encargado o asistente dedicado)</t>
        </is>
      </c>
      <c r="AI4" t="n">
        <v>22</v>
      </c>
      <c r="AK4" t="inlineStr">
        <is>
          <t>3. Desorden en almacen: vendemos lo que no hay o no se que stock queda</t>
        </is>
      </c>
      <c r="AL4" t="n">
        <v>22</v>
      </c>
      <c r="AN4" t="inlineStr">
        <is>
          <t>3. Sincronizar mis tiendas y pagina web e inventario sin fallar</t>
        </is>
      </c>
      <c r="AO4" t="n">
        <v>22</v>
      </c>
    </row>
    <row r="5">
      <c r="A5" t="inlineStr">
        <is>
          <t>4. De S/ 60000 a S/ 120000 al mes (Escalamiento)</t>
        </is>
      </c>
      <c r="B5" t="inlineStr">
        <is>
          <t>4. Servicios / B2B sin inventario fisico</t>
        </is>
      </c>
      <c r="D5" t="inlineStr">
        <is>
          <t>4. Venta Mayorista / Institucional (Cotizaciones y creditos)</t>
        </is>
      </c>
      <c r="E5" t="n">
        <v>25</v>
      </c>
      <c r="G5" t="inlineStr">
        <is>
          <t>4. Catalogo amplio multi-categoria (&gt; 500 a 1000 SKUs)</t>
        </is>
      </c>
      <c r="H5" t="n">
        <v>25</v>
      </c>
      <c r="J5" t="inlineStr">
        <is>
          <t>4. Almacen mayorista con despachos parciales y rutas</t>
        </is>
      </c>
      <c r="K5" t="n">
        <v>25</v>
      </c>
      <c r="M5" t="inlineStr">
        <is>
          <t>4. Credito B2B + Guias de Remision Electronicas (GRE)</t>
        </is>
      </c>
      <c r="N5" t="n">
        <v>25</v>
      </c>
      <c r="P5" t="inlineStr">
        <is>
          <t>4. Conciliacion bancaria diaria automatizada en sistema con bancos</t>
        </is>
      </c>
      <c r="Q5" t="n">
        <v>25</v>
      </c>
      <c r="S5" t="inlineStr">
        <is>
          <t>4. Compra de insumos y confeccion tercerizada por talleres</t>
        </is>
      </c>
      <c r="T5" t="n">
        <v>22</v>
      </c>
      <c r="V5" t="inlineStr">
        <is>
          <t>4. Mas de 10 personas trabajando en el negocio</t>
        </is>
      </c>
      <c r="W5" t="n">
        <v>25</v>
      </c>
      <c r="Y5" t="inlineStr">
        <is>
          <t>4. Estructura formal con lideres o responsables por area</t>
        </is>
      </c>
      <c r="Z5" t="n">
        <v>25</v>
      </c>
      <c r="AB5" t="inlineStr">
        <is>
          <t>4. CRM integrado a pedidos para recompras y cotizaciones</t>
        </is>
      </c>
      <c r="AC5" t="n">
        <v>25</v>
      </c>
      <c r="AE5" t="inlineStr">
        <is>
          <t>4. Sistema o ERP con modulos (Pero limitado - desordenado o no rinde)</t>
        </is>
      </c>
      <c r="AF5" t="n">
        <v>25</v>
      </c>
      <c r="AH5" t="inlineStr">
        <is>
          <t>4. Contrataremos o asignaremos a una persona dedicada a tiempo completo</t>
        </is>
      </c>
      <c r="AI5" t="n">
        <v>25</v>
      </c>
      <c r="AK5" t="inlineStr">
        <is>
          <t>4. Esclavitud operativa: si yo no estoy metido todo se traba</t>
        </is>
      </c>
      <c r="AL5" t="n">
        <v>25</v>
      </c>
      <c r="AN5" t="inlineStr">
        <is>
          <t>4. Profesionalizar y delegar los procesos para tener libertad y tiempo</t>
        </is>
      </c>
      <c r="AO5" t="n">
        <v>25</v>
      </c>
    </row>
    <row r="6">
      <c r="A6" t="inlineStr">
        <is>
          <t>5. Mas de S/ 120000 al mes (Operacion madura)</t>
        </is>
      </c>
      <c r="B6" t="inlineStr">
        <is>
          <t>5. Otro rubro con productos fisicos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D9488"/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26" customWidth="1" min="3" max="3"/>
    <col width="38" customWidth="1" min="4" max="4"/>
    <col width="38" customWidth="1" min="5" max="5"/>
    <col width="22" customWidth="1" min="6" max="6"/>
    <col width="24" customWidth="1" min="7" max="7"/>
  </cols>
  <sheetData>
    <row r="1" ht="28" customHeight="1">
      <c r="A1" s="1" t="inlineStr">
        <is>
          <t>GUÍA COMPARATIVA DE SISTEMAS, ERPS &amp; PLATAFORMAS OMNICANAL EN PERÚ (2026)</t>
        </is>
      </c>
    </row>
    <row r="2" ht="22" customHeight="1">
      <c r="A2" s="3" t="inlineStr">
        <is>
          <t>Análisis neutral de herramientas operativas y comerciales según tamaño de negocio · Alicia Zamora</t>
        </is>
      </c>
    </row>
    <row r="4" ht="26" customHeight="1">
      <c r="B4" s="40" t="inlineStr">
        <is>
          <t>Sistema / Herramienta</t>
        </is>
      </c>
      <c r="C4" s="40" t="inlineStr">
        <is>
          <t>Categoría / Enfoque</t>
        </is>
      </c>
      <c r="D4" s="40" t="inlineStr">
        <is>
          <t>Fortalezas Clave</t>
        </is>
      </c>
      <c r="E4" s="40" t="inlineStr">
        <is>
          <t>Límites / Puntos Débiles</t>
        </is>
      </c>
      <c r="F4" s="40" t="inlineStr">
        <is>
          <t>Inversión Estimada</t>
        </is>
      </c>
      <c r="G4" s="40" t="inlineStr">
        <is>
          <t>Veredicto Alicia</t>
        </is>
      </c>
    </row>
    <row r="5" ht="26" customHeight="1">
      <c r="B5" s="41" t="inlineStr">
        <is>
          <t>🧾 CATEGORÍA 1: FACTURACIÓN SUNAT Y PUNTO DE VENTA (POS)  ·  Para emitir rápido en mostrador y cuadrar caja diaria</t>
        </is>
      </c>
      <c r="C5" s="42" t="n"/>
      <c r="D5" s="42" t="n"/>
      <c r="E5" s="42" t="n"/>
      <c r="F5" s="42" t="n"/>
      <c r="G5" s="42" t="n"/>
    </row>
    <row r="6" ht="46" customHeight="1">
      <c r="B6" s="43" t="inlineStr">
        <is>
          <t>TumiSoft</t>
        </is>
      </c>
      <c r="C6" s="44" t="inlineStr">
        <is>
          <t>POS Rápido &amp; Facturador SUNAT</t>
        </is>
      </c>
      <c r="D6" s="44" t="inlineStr">
        <is>
          <t>Súper rápido para mostrador, boleteo inmediato en 3 segundos, arqueo de caja diario y fácil de aprender para cajeros sin experiencia previa.</t>
        </is>
      </c>
      <c r="E6" s="44" t="inlineStr">
        <is>
          <t>Débil para venta mayorista compleja; no maneja bien cobranzas a crédito con órdenes de compra ni almacenes avanzados.</t>
        </is>
      </c>
      <c r="F6" s="43" t="inlineStr">
        <is>
          <t>Licencia SaaS (S/ 50 – S/ 150/mes)</t>
        </is>
      </c>
      <c r="G6" s="43" t="inlineStr">
        <is>
          <t>🟢 Ideal para Tiendas, Retail y Caja Rápida</t>
        </is>
      </c>
    </row>
    <row r="7" ht="46" customHeight="1">
      <c r="B7" s="45" t="inlineStr">
        <is>
          <t>MiFact / Facturadores PSE</t>
        </is>
      </c>
      <c r="C7" s="46" t="inlineStr">
        <is>
          <t>Emisión Tributaria SUNAT Básica</t>
        </is>
      </c>
      <c r="D7" s="46" t="inlineStr">
        <is>
          <t>Económico, cumple con la normativa de SUNAT y emite boletas/facturas electrónicas directas sin complicaciones.</t>
        </is>
      </c>
      <c r="E7" s="46" t="inlineStr">
        <is>
          <t>No es un sistema de gestión: no te ayuda a vender más, no organiza a tu equipo ni tiene seguimiento comercial.</t>
        </is>
      </c>
      <c r="F7" s="45" t="inlineStr">
        <is>
          <t>Licencia básica (S/ 30 – S/ 80/mes)</t>
        </is>
      </c>
      <c r="G7" s="45" t="inlineStr">
        <is>
          <t>🟡 Solo si tu presupuesto es de supervivencia</t>
        </is>
      </c>
    </row>
    <row r="8" ht="26" customHeight="1">
      <c r="B8" s="47" t="inlineStr">
        <is>
          <t>💬 CATEGORÍA 2: CRM Y BANDEJAS MULTIAGENTE DE WHATSAPP  ·  Para centralizar chats y atender con múltiples asesores</t>
        </is>
      </c>
      <c r="C8" s="48" t="n"/>
      <c r="D8" s="48" t="n"/>
      <c r="E8" s="48" t="n"/>
      <c r="F8" s="48" t="n"/>
      <c r="G8" s="48" t="n"/>
    </row>
    <row r="9" ht="46" customHeight="1">
      <c r="B9" s="43" t="inlineStr">
        <is>
          <t>VentorChat</t>
        </is>
      </c>
      <c r="C9" s="44" t="inlineStr">
        <is>
          <t>WhatsApp Multiagente + CRM con IA (Peruano)</t>
        </is>
      </c>
      <c r="D9" s="44" t="inlineStr">
        <is>
          <t>Meta Verified Tech Provider con soporte local en Perú. IA integrada para respuestas automáticas, bandeja multiagente centralizada y CRM ágil.</t>
        </is>
      </c>
      <c r="E9" s="44" t="inlineStr">
        <is>
          <t>No gestiona inventario físico ni stock ni emite comprobantes SUNAT directos; debe complementarse con un facturador ágil.</t>
        </is>
      </c>
      <c r="F9" s="43" t="inlineStr">
        <is>
          <t>Licencia SaaS (Consultar ventorchat.com)</t>
        </is>
      </c>
      <c r="G9" s="43" t="inlineStr">
        <is>
          <t>⭐ Mejor Opción Peruana con IA y Soporte Local</t>
        </is>
      </c>
    </row>
    <row r="10" ht="46" customHeight="1">
      <c r="B10" s="45" t="inlineStr">
        <is>
          <t>LiveConnect</t>
        </is>
      </c>
      <c r="C10" s="46" t="inlineStr">
        <is>
          <t>Bandeja Multiagente para WhatsApp</t>
        </is>
      </c>
      <c r="D10" s="46" t="inlineStr">
        <is>
          <t>Varios asesores responden desde un solo número oficial, asignación rápida de chats, chatbots de bienvenida y soporte para atención al cliente.</t>
        </is>
      </c>
      <c r="E10" s="46" t="inlineStr">
        <is>
          <t>Es una herramienta de atención/soporte, no un sistema de inventario ni facturación. Requiere conectarse a otro software.</t>
        </is>
      </c>
      <c r="F10" s="45" t="inlineStr">
        <is>
          <t>Licencia SaaS (S/ 180 – S/ 450/mes)</t>
        </is>
      </c>
      <c r="G10" s="45" t="inlineStr">
        <is>
          <t>🟢 Muy Bueno para Centralizar Chats de Asesores</t>
        </is>
      </c>
    </row>
    <row r="11" ht="46" customHeight="1">
      <c r="B11" s="43" t="inlineStr">
        <is>
          <t>Pancake</t>
        </is>
      </c>
      <c r="C11" s="44" t="inlineStr">
        <is>
          <t>CRM Omnicanal &amp; Social Commerce</t>
        </is>
      </c>
      <c r="D11" s="44" t="inlineStr">
        <is>
          <t>Integra chats de Facebook, Instagram y WhatsApp en una sola pantalla. Muy usado para venta por catálogo en redes y respuesta rápida.</t>
        </is>
      </c>
      <c r="E11" s="44" t="inlineStr">
        <is>
          <t>Soporte internacional con interfaz que requiere curva de adaptación; integraciones con facturación electrónica peruana SUNAT limitadas.</t>
        </is>
      </c>
      <c r="F11" s="43" t="inlineStr">
        <is>
          <t>Licencia SaaS ($10 – $35 USD/mes)</t>
        </is>
      </c>
      <c r="G11" s="43" t="inlineStr">
        <is>
          <t>🟢 Excelente para Ventas Activas en Redes Sociales</t>
        </is>
      </c>
    </row>
    <row r="12" ht="26" customHeight="1">
      <c r="B12" s="49" t="inlineStr">
        <is>
          <t>🛍️ CATEGORÍA 3: GESTIÓN COMERCIAL MULTICANAL (TIENDAS + WEB)  ·  Para sincronizar stock entre tiendas físicas y web</t>
        </is>
      </c>
      <c r="C12" s="50" t="n"/>
      <c r="D12" s="50" t="n"/>
      <c r="E12" s="50" t="n"/>
      <c r="F12" s="50" t="n"/>
      <c r="G12" s="50" t="n"/>
    </row>
    <row r="13" ht="46" customHeight="1">
      <c r="B13" s="43" t="inlineStr">
        <is>
          <t>Bsale</t>
        </is>
      </c>
      <c r="C13" s="44" t="inlineStr">
        <is>
          <t>Comercio Multicanal (Tiendas + Web)</t>
        </is>
      </c>
      <c r="D13" s="44" t="inlineStr">
        <is>
          <t>Excelente sincronización de stock entre tiendas físicas y tienda web (Shopify/WooCommerce). Maneja tallas y colores, app de punto de venta e interfaz limpia.</t>
        </is>
      </c>
      <c r="E13" s="44" t="inlineStr">
        <is>
          <t>Costo sube al agregar sucursales o más usuarios. No es un ERP para distribución pesada ni trazabilidad industrial de producción.</t>
        </is>
      </c>
      <c r="F13" s="43" t="inlineStr">
        <is>
          <t>Licencia SaaS (S/ 180 – S/ 450/mes)</t>
        </is>
      </c>
      <c r="G13" s="43" t="inlineStr">
        <is>
          <t>⭐ El Más Recomendado para Marcas de Moda y Retail</t>
        </is>
      </c>
    </row>
    <row r="14" ht="26" customHeight="1">
      <c r="B14" s="51" t="inlineStr">
        <is>
          <t>🏭 CATEGORÍA 4: ERP INTEGRAL MODULAR PARA ESCALAR  ·  Para conectar compras, almacén, ventas y finanzas en 1 sola base</t>
        </is>
      </c>
      <c r="C14" s="52" t="n"/>
      <c r="D14" s="52" t="n"/>
      <c r="E14" s="52" t="n"/>
      <c r="F14" s="52" t="n"/>
      <c r="G14" s="52" t="n"/>
    </row>
    <row r="15" ht="46" customHeight="1">
      <c r="B15" s="43" t="inlineStr">
        <is>
          <t>Odoo Enterprise (Cotlan)</t>
        </is>
      </c>
      <c r="C15" s="44" t="inlineStr">
        <is>
          <t>ERP Modular Integral Centralizado</t>
        </is>
      </c>
      <c r="D15" s="44" t="inlineStr">
        <is>
          <t>Todo en uno real: CRM comercial, WhatsApp integrado, almacén con lotes/rutas, compras, contabilidad y facturación SUNAT.</t>
        </is>
      </c>
      <c r="E15" s="44" t="inlineStr">
        <is>
          <t>Requiere un partner experto para implementar. No se debe instalar de forma improvisada ni sin consultoría.</t>
        </is>
      </c>
      <c r="F15" s="43" t="inlineStr">
        <is>
          <t>Licencia Odoo + Implementación Profesional</t>
        </is>
      </c>
      <c r="G15" s="43" t="inlineStr">
        <is>
          <t>⭐ El Rey para Escalar Distribuidoras y Marcas</t>
        </is>
      </c>
    </row>
  </sheetData>
  <mergeCells count="6">
    <mergeCell ref="A1:G1"/>
    <mergeCell ref="B5:G5"/>
    <mergeCell ref="B14:G14"/>
    <mergeCell ref="B8:G8"/>
    <mergeCell ref="A2:G2"/>
    <mergeCell ref="B12:G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2026-09-14T22:12:46Z</dcterms:created>
  <dcterms:modified xsi:type="dcterms:W3CDTF">2026-09-14T22:12:46Z</dcterms:modified>
</cp:coreProperties>
</file>